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093\Documents\"/>
    </mc:Choice>
  </mc:AlternateContent>
  <xr:revisionPtr revIDLastSave="0" documentId="13_ncr:1_{F35FDBFC-7A7C-466B-BCED-C8A8B785250B}" xr6:coauthVersionLast="47" xr6:coauthVersionMax="47" xr10:uidLastSave="{00000000-0000-0000-0000-000000000000}"/>
  <bookViews>
    <workbookView xWindow="-108" yWindow="-108" windowWidth="23256" windowHeight="12456" xr2:uid="{22D7437D-EF78-4DE5-8897-5A0395BEC68B}"/>
  </bookViews>
  <sheets>
    <sheet name="Fixed LTC Tax" sheetId="1" r:id="rId1"/>
    <sheet name="LTC Tax Increas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B39" i="3"/>
  <c r="B40" i="3" s="1"/>
  <c r="B38" i="3"/>
  <c r="B37" i="3"/>
  <c r="B33" i="3"/>
  <c r="B34" i="3" s="1"/>
  <c r="B35" i="3" s="1"/>
  <c r="B32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5" i="3"/>
  <c r="B4" i="3"/>
  <c r="C3" i="3"/>
  <c r="C4" i="3" s="1"/>
  <c r="B37" i="1"/>
  <c r="B38" i="1" s="1"/>
  <c r="B39" i="1" s="1"/>
  <c r="B40" i="1" s="1"/>
  <c r="B33" i="1"/>
  <c r="B34" i="1" s="1"/>
  <c r="B35" i="1" s="1"/>
  <c r="B32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C5" i="3" l="1"/>
  <c r="D4" i="3"/>
  <c r="E4" i="3" s="1"/>
  <c r="D3" i="3"/>
  <c r="E3" i="3" s="1"/>
  <c r="D3" i="1"/>
  <c r="E3" i="1" s="1"/>
  <c r="C5" i="1"/>
  <c r="D4" i="1"/>
  <c r="E4" i="1" s="1"/>
  <c r="C6" i="3" l="1"/>
  <c r="D5" i="3"/>
  <c r="E5" i="3" s="1"/>
  <c r="C6" i="1"/>
  <c r="D5" i="1"/>
  <c r="E5" i="1" s="1"/>
  <c r="C7" i="3" l="1"/>
  <c r="D6" i="3"/>
  <c r="E6" i="3" s="1"/>
  <c r="C7" i="1"/>
  <c r="D6" i="1"/>
  <c r="E6" i="1" s="1"/>
  <c r="D7" i="3" l="1"/>
  <c r="E7" i="3" s="1"/>
  <c r="C8" i="3"/>
  <c r="C8" i="1"/>
  <c r="D7" i="1"/>
  <c r="E7" i="1" s="1"/>
  <c r="C9" i="3" l="1"/>
  <c r="D8" i="3"/>
  <c r="E8" i="3" s="1"/>
  <c r="C9" i="1"/>
  <c r="D8" i="1"/>
  <c r="E8" i="1" s="1"/>
  <c r="C10" i="3" l="1"/>
  <c r="D9" i="3"/>
  <c r="E9" i="3" s="1"/>
  <c r="C10" i="1"/>
  <c r="D9" i="1"/>
  <c r="E9" i="1" s="1"/>
  <c r="C11" i="3" l="1"/>
  <c r="D10" i="3"/>
  <c r="E10" i="3" s="1"/>
  <c r="C11" i="1"/>
  <c r="D10" i="1"/>
  <c r="E10" i="1" s="1"/>
  <c r="D11" i="3" l="1"/>
  <c r="E11" i="3" s="1"/>
  <c r="C12" i="3"/>
  <c r="C12" i="1"/>
  <c r="D11" i="1"/>
  <c r="E11" i="1" s="1"/>
  <c r="C13" i="3" l="1"/>
  <c r="D12" i="3"/>
  <c r="E12" i="3" s="1"/>
  <c r="C13" i="1"/>
  <c r="D12" i="1"/>
  <c r="E12" i="1" s="1"/>
  <c r="D13" i="3" l="1"/>
  <c r="E13" i="3" s="1"/>
  <c r="C14" i="3"/>
  <c r="D14" i="3" s="1"/>
  <c r="C14" i="1"/>
  <c r="D13" i="1"/>
  <c r="E13" i="1" s="1"/>
  <c r="E14" i="3" l="1"/>
  <c r="C15" i="3"/>
  <c r="D15" i="3" s="1"/>
  <c r="C15" i="1"/>
  <c r="D14" i="1"/>
  <c r="E14" i="1" s="1"/>
  <c r="C16" i="3" l="1"/>
  <c r="D16" i="3" s="1"/>
  <c r="E15" i="3"/>
  <c r="C16" i="1"/>
  <c r="D15" i="1"/>
  <c r="E15" i="1" s="1"/>
  <c r="E16" i="3" l="1"/>
  <c r="C17" i="3"/>
  <c r="D17" i="3" s="1"/>
  <c r="C17" i="1"/>
  <c r="D16" i="1"/>
  <c r="E16" i="1" s="1"/>
  <c r="C18" i="3" l="1"/>
  <c r="D18" i="3" s="1"/>
  <c r="E17" i="3"/>
  <c r="C18" i="1"/>
  <c r="D17" i="1"/>
  <c r="E17" i="1" s="1"/>
  <c r="C19" i="3" l="1"/>
  <c r="D19" i="3" s="1"/>
  <c r="E18" i="3"/>
  <c r="C19" i="1"/>
  <c r="D18" i="1"/>
  <c r="E18" i="1" s="1"/>
  <c r="C20" i="3" l="1"/>
  <c r="D20" i="3" s="1"/>
  <c r="E19" i="3"/>
  <c r="C20" i="1"/>
  <c r="D19" i="1"/>
  <c r="E19" i="1" s="1"/>
  <c r="E20" i="3" l="1"/>
  <c r="C21" i="3"/>
  <c r="D21" i="3" s="1"/>
  <c r="D20" i="1"/>
  <c r="E20" i="1" s="1"/>
  <c r="C21" i="1"/>
  <c r="C22" i="3" l="1"/>
  <c r="D22" i="3" s="1"/>
  <c r="E21" i="3"/>
  <c r="C22" i="1"/>
  <c r="D21" i="1"/>
  <c r="E21" i="1" s="1"/>
  <c r="E22" i="3" l="1"/>
  <c r="C23" i="3"/>
  <c r="D23" i="3" s="1"/>
  <c r="C23" i="1"/>
  <c r="D22" i="1"/>
  <c r="E22" i="1" s="1"/>
  <c r="E23" i="3" l="1"/>
  <c r="C24" i="3"/>
  <c r="D24" i="3" s="1"/>
  <c r="C24" i="1"/>
  <c r="D23" i="1"/>
  <c r="E23" i="1" s="1"/>
  <c r="C25" i="3" l="1"/>
  <c r="D25" i="3" s="1"/>
  <c r="E24" i="3"/>
  <c r="C25" i="1"/>
  <c r="D24" i="1"/>
  <c r="E24" i="1" s="1"/>
  <c r="E25" i="3" l="1"/>
  <c r="C26" i="3"/>
  <c r="D26" i="3" s="1"/>
  <c r="C26" i="1"/>
  <c r="D25" i="1"/>
  <c r="E25" i="1" s="1"/>
  <c r="C27" i="3" l="1"/>
  <c r="D27" i="3" s="1"/>
  <c r="E26" i="3"/>
  <c r="C27" i="1"/>
  <c r="D26" i="1"/>
  <c r="E26" i="1" s="1"/>
  <c r="C28" i="3" l="1"/>
  <c r="D28" i="3" s="1"/>
  <c r="E27" i="3"/>
  <c r="C28" i="1"/>
  <c r="D27" i="1"/>
  <c r="E27" i="1" s="1"/>
  <c r="E28" i="3" l="1"/>
  <c r="C29" i="3"/>
  <c r="D29" i="3" s="1"/>
  <c r="C29" i="1"/>
  <c r="D28" i="1"/>
  <c r="E28" i="1" s="1"/>
  <c r="C30" i="3" l="1"/>
  <c r="D30" i="3" s="1"/>
  <c r="E29" i="3"/>
  <c r="C30" i="1"/>
  <c r="D29" i="1"/>
  <c r="E29" i="1" s="1"/>
  <c r="C31" i="3" l="1"/>
  <c r="D31" i="3" s="1"/>
  <c r="E30" i="3"/>
  <c r="C31" i="1"/>
  <c r="D30" i="1"/>
  <c r="E30" i="1" s="1"/>
  <c r="C32" i="3" l="1"/>
  <c r="D32" i="3" s="1"/>
  <c r="E31" i="3"/>
  <c r="D31" i="1"/>
  <c r="E31" i="1" s="1"/>
  <c r="C32" i="1"/>
  <c r="C33" i="3" l="1"/>
  <c r="D33" i="3" s="1"/>
  <c r="E32" i="3"/>
  <c r="C33" i="1"/>
  <c r="D32" i="1"/>
  <c r="E32" i="1" s="1"/>
  <c r="C34" i="3" l="1"/>
  <c r="D34" i="3" s="1"/>
  <c r="E33" i="3"/>
  <c r="C34" i="1"/>
  <c r="D33" i="1"/>
  <c r="E33" i="1" s="1"/>
  <c r="C35" i="3" l="1"/>
  <c r="D35" i="3" s="1"/>
  <c r="E34" i="3"/>
  <c r="D34" i="1"/>
  <c r="E34" i="1" s="1"/>
  <c r="C35" i="1"/>
  <c r="C36" i="3" l="1"/>
  <c r="D36" i="3" s="1"/>
  <c r="E35" i="3"/>
  <c r="C36" i="1"/>
  <c r="D35" i="1"/>
  <c r="E35" i="1" s="1"/>
  <c r="E36" i="3" l="1"/>
  <c r="C37" i="3"/>
  <c r="D37" i="3" s="1"/>
  <c r="C37" i="1"/>
  <c r="D36" i="1"/>
  <c r="E36" i="1" s="1"/>
  <c r="C38" i="3" l="1"/>
  <c r="D38" i="3" s="1"/>
  <c r="E37" i="3"/>
  <c r="C38" i="1"/>
  <c r="D37" i="1"/>
  <c r="E37" i="1" s="1"/>
  <c r="E38" i="3" l="1"/>
  <c r="C39" i="3"/>
  <c r="D39" i="3" s="1"/>
  <c r="C39" i="1"/>
  <c r="D38" i="1"/>
  <c r="E38" i="1" s="1"/>
  <c r="E39" i="3" l="1"/>
  <c r="C40" i="3"/>
  <c r="D40" i="3" s="1"/>
  <c r="C40" i="1"/>
  <c r="D39" i="1"/>
  <c r="E39" i="1" s="1"/>
  <c r="C41" i="3" l="1"/>
  <c r="E40" i="3"/>
  <c r="C41" i="1"/>
  <c r="D41" i="1" s="1"/>
  <c r="D40" i="1"/>
  <c r="E40" i="1" s="1"/>
  <c r="D41" i="3" l="1"/>
  <c r="E41" i="3" s="1"/>
  <c r="J10" i="3" s="1"/>
  <c r="J6" i="1"/>
  <c r="E41" i="1"/>
</calcChain>
</file>

<file path=xl/sharedStrings.xml><?xml version="1.0" encoding="utf-8"?>
<sst xmlns="http://schemas.openxmlformats.org/spreadsheetml/2006/main" count="29" uniqueCount="17">
  <si>
    <t>Age</t>
  </si>
  <si>
    <t>Annual Premium</t>
  </si>
  <si>
    <t>Income</t>
  </si>
  <si>
    <t>Tax</t>
  </si>
  <si>
    <t>Starting Income</t>
  </si>
  <si>
    <t>Income Growth Rate</t>
  </si>
  <si>
    <t>Premium Growth (27-55)</t>
  </si>
  <si>
    <t>Premium Growth (56-60)</t>
  </si>
  <si>
    <t>Discount Rate</t>
  </si>
  <si>
    <t>Premium vs Tax</t>
  </si>
  <si>
    <t>Tax (27-37)</t>
  </si>
  <si>
    <t>Tax (38-47)</t>
  </si>
  <si>
    <t>Tax (48-57)</t>
  </si>
  <si>
    <t>Tax (58-65)</t>
  </si>
  <si>
    <t>Premium Growth (61-65)</t>
  </si>
  <si>
    <t>NPV Premium vs Tax</t>
  </si>
  <si>
    <t>NPV of Premium vs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</si>
</sst>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2" applyNumberFormat="1" applyFont="1"/>
    <xf numFmtId="10" fontId="0" fillId="0" borderId="0" xfId="2" applyNumberFormat="1" applyFont="1"/>
    <xf numFmtId="44" fontId="0" fillId="0" borderId="0" xfId="1" applyFont="1"/>
    <xf numFmtId="165" fontId="0" fillId="0" borderId="0" xfId="1" applyNumberFormat="1" applyFont="1"/>
    <xf numFmtId="165" fontId="0" fillId="0" borderId="0" xfId="0" applyNumberFormat="1"/>
    <xf numFmtId="44" fontId="0" fillId="0" borderId="0" xfId="0" applyNumberFormat="1"/>
    <xf numFmtId="0" fontId="0" fillId="2" borderId="0" xfId="0" applyFill="1"/>
    <xf numFmtId="44" fontId="0" fillId="2" borderId="0" xfId="1" applyFont="1" applyFill="1"/>
    <xf numFmtId="165" fontId="0" fillId="2" borderId="0" xfId="0" applyNumberFormat="1" applyFill="1"/>
    <xf numFmtId="44" fontId="0" fillId="2" borderId="0" xfId="0" applyNumberFormat="1" applyFill="1"/>
    <xf numFmtId="0" fontId="0" fillId="0" borderId="0" xfId="0" applyFill="1"/>
    <xf numFmtId="44" fontId="0" fillId="0" borderId="0" xfId="1" applyFont="1" applyFill="1"/>
    <xf numFmtId="165" fontId="0" fillId="0" borderId="0" xfId="0" applyNumberFormat="1" applyFill="1"/>
    <xf numFmtId="44" fontId="0" fillId="0" borderId="0" xfId="0" applyNumberFormat="1" applyFill="1"/>
    <xf numFmtId="8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164" fontId="0" fillId="2" borderId="0" xfId="2" applyNumberFormat="1" applyFont="1" applyFill="1"/>
    <xf numFmtId="0" fontId="0" fillId="3" borderId="0" xfId="0" applyFill="1"/>
    <xf numFmtId="10" fontId="0" fillId="3" borderId="0" xfId="2" applyNumberFormat="1" applyFont="1" applyFill="1"/>
    <xf numFmtId="44" fontId="0" fillId="3" borderId="0" xfId="1" applyFont="1" applyFill="1"/>
    <xf numFmtId="165" fontId="0" fillId="3" borderId="0" xfId="0" applyNumberFormat="1" applyFill="1"/>
    <xf numFmtId="44" fontId="0" fillId="3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AB9C9-C9DC-470D-B128-16B395A071C5}">
  <dimension ref="A2:M41"/>
  <sheetViews>
    <sheetView tabSelected="1" zoomScale="90" zoomScaleNormal="90" workbookViewId="0">
      <selection activeCell="J3" sqref="J3"/>
    </sheetView>
  </sheetViews>
  <sheetFormatPr defaultRowHeight="14.4" x14ac:dyDescent="0.3"/>
  <cols>
    <col min="2" max="2" width="14.77734375" customWidth="1"/>
    <col min="3" max="3" width="11.44140625" customWidth="1"/>
    <col min="4" max="4" width="11.21875" customWidth="1"/>
    <col min="5" max="5" width="15.88671875" customWidth="1"/>
    <col min="9" max="9" width="18.5546875" customWidth="1"/>
    <col min="10" max="10" width="13.21875" bestFit="1" customWidth="1"/>
    <col min="12" max="12" width="22.33203125" customWidth="1"/>
  </cols>
  <sheetData>
    <row r="2" spans="1:13" x14ac:dyDescent="0.3">
      <c r="A2" s="16" t="s">
        <v>0</v>
      </c>
      <c r="B2" s="16" t="s">
        <v>1</v>
      </c>
      <c r="C2" s="16" t="s">
        <v>2</v>
      </c>
      <c r="D2" s="16" t="s">
        <v>3</v>
      </c>
      <c r="E2" s="17" t="s">
        <v>9</v>
      </c>
      <c r="I2" t="s">
        <v>4</v>
      </c>
      <c r="J2" s="4">
        <v>55000</v>
      </c>
      <c r="L2" s="7" t="s">
        <v>6</v>
      </c>
      <c r="M2" s="18">
        <v>8.5000000000000006E-2</v>
      </c>
    </row>
    <row r="3" spans="1:13" x14ac:dyDescent="0.3">
      <c r="A3">
        <v>27</v>
      </c>
      <c r="B3" s="3">
        <v>188.18</v>
      </c>
      <c r="C3" s="5">
        <f>J2</f>
        <v>55000</v>
      </c>
      <c r="D3" s="6">
        <f>C3*$J$4</f>
        <v>319</v>
      </c>
      <c r="E3" s="6">
        <f>D3-B3</f>
        <v>130.82</v>
      </c>
      <c r="I3" t="s">
        <v>5</v>
      </c>
      <c r="J3" s="1">
        <v>0.03</v>
      </c>
      <c r="L3" s="7" t="s">
        <v>7</v>
      </c>
      <c r="M3" s="18">
        <v>0.03</v>
      </c>
    </row>
    <row r="4" spans="1:13" x14ac:dyDescent="0.3">
      <c r="A4">
        <v>28</v>
      </c>
      <c r="B4" s="3">
        <f>B3*(1+$M$2)</f>
        <v>204.17529999999999</v>
      </c>
      <c r="C4" s="5">
        <f>C3*(1+$J$3)</f>
        <v>56650</v>
      </c>
      <c r="D4" s="6">
        <f t="shared" ref="D4:D41" si="0">C4*$J$4</f>
        <v>328.57</v>
      </c>
      <c r="E4" s="6">
        <f t="shared" ref="E4:E41" si="1">D4-B4</f>
        <v>124.3947</v>
      </c>
      <c r="I4" t="s">
        <v>3</v>
      </c>
      <c r="J4" s="2">
        <v>5.7999999999999996E-3</v>
      </c>
      <c r="L4" s="7" t="s">
        <v>14</v>
      </c>
      <c r="M4" s="18">
        <v>5.5E-2</v>
      </c>
    </row>
    <row r="5" spans="1:13" x14ac:dyDescent="0.3">
      <c r="A5">
        <v>29</v>
      </c>
      <c r="B5" s="3">
        <f t="shared" ref="B5:B30" si="2">B4*(1+$M$2)</f>
        <v>221.53020049999998</v>
      </c>
      <c r="C5" s="5">
        <f t="shared" ref="C5:C41" si="3">C4*(1+$J$3)</f>
        <v>58349.5</v>
      </c>
      <c r="D5" s="6">
        <f t="shared" si="0"/>
        <v>338.4271</v>
      </c>
      <c r="E5" s="6">
        <f t="shared" si="1"/>
        <v>116.89689950000002</v>
      </c>
    </row>
    <row r="6" spans="1:13" x14ac:dyDescent="0.3">
      <c r="A6">
        <v>30</v>
      </c>
      <c r="B6" s="3">
        <f t="shared" si="2"/>
        <v>240.36026754249997</v>
      </c>
      <c r="C6" s="5">
        <f t="shared" si="3"/>
        <v>60099.985000000001</v>
      </c>
      <c r="D6" s="6">
        <f t="shared" si="0"/>
        <v>348.57991299999998</v>
      </c>
      <c r="E6" s="6">
        <f t="shared" si="1"/>
        <v>108.21964545750001</v>
      </c>
      <c r="I6" t="s">
        <v>15</v>
      </c>
      <c r="J6" s="15">
        <f>NPV(J7,E3:E41)</f>
        <v>-10349.832257783204</v>
      </c>
    </row>
    <row r="7" spans="1:13" x14ac:dyDescent="0.3">
      <c r="A7">
        <v>31</v>
      </c>
      <c r="B7" s="3">
        <f t="shared" si="2"/>
        <v>260.79089028361244</v>
      </c>
      <c r="C7" s="5">
        <f t="shared" si="3"/>
        <v>61902.984550000001</v>
      </c>
      <c r="D7" s="6">
        <f t="shared" si="0"/>
        <v>359.03731038999996</v>
      </c>
      <c r="E7" s="6">
        <f t="shared" si="1"/>
        <v>98.246420106387518</v>
      </c>
      <c r="I7" t="s">
        <v>8</v>
      </c>
      <c r="J7" s="1">
        <v>0.02</v>
      </c>
    </row>
    <row r="8" spans="1:13" x14ac:dyDescent="0.3">
      <c r="A8">
        <v>32</v>
      </c>
      <c r="B8" s="3">
        <f t="shared" si="2"/>
        <v>282.95811595771949</v>
      </c>
      <c r="C8" s="5">
        <f t="shared" si="3"/>
        <v>63760.074086500004</v>
      </c>
      <c r="D8" s="6">
        <f t="shared" si="0"/>
        <v>369.80842970169999</v>
      </c>
      <c r="E8" s="6">
        <f t="shared" si="1"/>
        <v>86.850313743980507</v>
      </c>
    </row>
    <row r="9" spans="1:13" x14ac:dyDescent="0.3">
      <c r="A9">
        <v>33</v>
      </c>
      <c r="B9" s="3">
        <f t="shared" si="2"/>
        <v>307.00955581412563</v>
      </c>
      <c r="C9" s="5">
        <f t="shared" si="3"/>
        <v>65672.876309095009</v>
      </c>
      <c r="D9" s="6">
        <f t="shared" si="0"/>
        <v>380.90268259275103</v>
      </c>
      <c r="E9" s="6">
        <f t="shared" si="1"/>
        <v>73.893126778625401</v>
      </c>
    </row>
    <row r="10" spans="1:13" x14ac:dyDescent="0.3">
      <c r="A10">
        <v>34</v>
      </c>
      <c r="B10" s="3">
        <f t="shared" si="2"/>
        <v>333.10536805832629</v>
      </c>
      <c r="C10" s="5">
        <f t="shared" si="3"/>
        <v>67643.062598367862</v>
      </c>
      <c r="D10" s="6">
        <f t="shared" si="0"/>
        <v>392.32976307053355</v>
      </c>
      <c r="E10" s="6">
        <f t="shared" si="1"/>
        <v>59.224395012207253</v>
      </c>
    </row>
    <row r="11" spans="1:13" x14ac:dyDescent="0.3">
      <c r="A11">
        <v>35</v>
      </c>
      <c r="B11" s="3">
        <f t="shared" si="2"/>
        <v>361.41932434328402</v>
      </c>
      <c r="C11" s="5">
        <f t="shared" si="3"/>
        <v>69672.354476318898</v>
      </c>
      <c r="D11" s="6">
        <f t="shared" si="0"/>
        <v>404.09965596264959</v>
      </c>
      <c r="E11" s="6">
        <f t="shared" si="1"/>
        <v>42.680331619365575</v>
      </c>
    </row>
    <row r="12" spans="1:13" x14ac:dyDescent="0.3">
      <c r="A12">
        <v>36</v>
      </c>
      <c r="B12" s="3">
        <f t="shared" si="2"/>
        <v>392.13996691246314</v>
      </c>
      <c r="C12" s="5">
        <f t="shared" si="3"/>
        <v>71762.525110608462</v>
      </c>
      <c r="D12" s="6">
        <f t="shared" si="0"/>
        <v>416.22264564152903</v>
      </c>
      <c r="E12" s="6">
        <f t="shared" si="1"/>
        <v>24.08267872906589</v>
      </c>
    </row>
    <row r="13" spans="1:13" x14ac:dyDescent="0.3">
      <c r="A13">
        <v>37</v>
      </c>
      <c r="B13" s="3">
        <f t="shared" si="2"/>
        <v>425.47186410002251</v>
      </c>
      <c r="C13" s="5">
        <f t="shared" si="3"/>
        <v>73915.400863926712</v>
      </c>
      <c r="D13" s="6">
        <f t="shared" si="0"/>
        <v>428.70932501077488</v>
      </c>
      <c r="E13" s="6">
        <f t="shared" si="1"/>
        <v>3.2374609107523611</v>
      </c>
    </row>
    <row r="14" spans="1:13" x14ac:dyDescent="0.3">
      <c r="A14">
        <v>38</v>
      </c>
      <c r="B14" s="3">
        <f t="shared" si="2"/>
        <v>461.6369725485244</v>
      </c>
      <c r="C14" s="5">
        <f t="shared" si="3"/>
        <v>76132.862889844517</v>
      </c>
      <c r="D14" s="6">
        <f t="shared" si="0"/>
        <v>441.57060476109814</v>
      </c>
      <c r="E14" s="6">
        <f t="shared" si="1"/>
        <v>-20.066367787426259</v>
      </c>
    </row>
    <row r="15" spans="1:13" x14ac:dyDescent="0.3">
      <c r="A15">
        <v>39</v>
      </c>
      <c r="B15" s="3">
        <f t="shared" si="2"/>
        <v>500.87611521514896</v>
      </c>
      <c r="C15" s="5">
        <f t="shared" si="3"/>
        <v>78416.84877653986</v>
      </c>
      <c r="D15" s="6">
        <f t="shared" si="0"/>
        <v>454.81772290393116</v>
      </c>
      <c r="E15" s="6">
        <f t="shared" si="1"/>
        <v>-46.058392311217801</v>
      </c>
    </row>
    <row r="16" spans="1:13" x14ac:dyDescent="0.3">
      <c r="A16">
        <v>40</v>
      </c>
      <c r="B16" s="3">
        <f t="shared" si="2"/>
        <v>543.45058500843663</v>
      </c>
      <c r="C16" s="5">
        <f t="shared" si="3"/>
        <v>80769.354239836059</v>
      </c>
      <c r="D16" s="6">
        <f t="shared" si="0"/>
        <v>468.46225459104909</v>
      </c>
      <c r="E16" s="6">
        <f t="shared" si="1"/>
        <v>-74.988330417387544</v>
      </c>
    </row>
    <row r="17" spans="1:5" x14ac:dyDescent="0.3">
      <c r="A17">
        <v>41</v>
      </c>
      <c r="B17" s="3">
        <f t="shared" si="2"/>
        <v>589.64388473415374</v>
      </c>
      <c r="C17" s="5">
        <f t="shared" si="3"/>
        <v>83192.434867031145</v>
      </c>
      <c r="D17" s="6">
        <f t="shared" si="0"/>
        <v>482.5161222287806</v>
      </c>
      <c r="E17" s="6">
        <f t="shared" si="1"/>
        <v>-107.12776250537314</v>
      </c>
    </row>
    <row r="18" spans="1:5" x14ac:dyDescent="0.3">
      <c r="A18">
        <v>42</v>
      </c>
      <c r="B18" s="3">
        <f t="shared" si="2"/>
        <v>639.76361493655679</v>
      </c>
      <c r="C18" s="5">
        <f t="shared" si="3"/>
        <v>85688.207913042075</v>
      </c>
      <c r="D18" s="6">
        <f t="shared" si="0"/>
        <v>496.991605895644</v>
      </c>
      <c r="E18" s="6">
        <f t="shared" si="1"/>
        <v>-142.77200904091279</v>
      </c>
    </row>
    <row r="19" spans="1:5" x14ac:dyDescent="0.3">
      <c r="A19">
        <v>43</v>
      </c>
      <c r="B19" s="3">
        <f t="shared" si="2"/>
        <v>694.14352220616411</v>
      </c>
      <c r="C19" s="5">
        <f t="shared" si="3"/>
        <v>88258.854150433341</v>
      </c>
      <c r="D19" s="6">
        <f t="shared" si="0"/>
        <v>511.90135407251336</v>
      </c>
      <c r="E19" s="6">
        <f t="shared" si="1"/>
        <v>-182.24216813365075</v>
      </c>
    </row>
    <row r="20" spans="1:5" x14ac:dyDescent="0.3">
      <c r="A20">
        <v>44</v>
      </c>
      <c r="B20" s="3">
        <f t="shared" si="2"/>
        <v>753.14572159368799</v>
      </c>
      <c r="C20" s="5">
        <f t="shared" si="3"/>
        <v>90906.619774946346</v>
      </c>
      <c r="D20" s="6">
        <f t="shared" si="0"/>
        <v>527.25839469468872</v>
      </c>
      <c r="E20" s="6">
        <f t="shared" si="1"/>
        <v>-225.88732689899928</v>
      </c>
    </row>
    <row r="21" spans="1:5" x14ac:dyDescent="0.3">
      <c r="A21">
        <v>45</v>
      </c>
      <c r="B21" s="3">
        <f t="shared" si="2"/>
        <v>817.16310792915147</v>
      </c>
      <c r="C21" s="5">
        <f>C20*(1+$J$3)</f>
        <v>93633.818368194741</v>
      </c>
      <c r="D21" s="6">
        <f t="shared" si="0"/>
        <v>543.07614653552946</v>
      </c>
      <c r="E21" s="6">
        <f t="shared" si="1"/>
        <v>-274.086961393622</v>
      </c>
    </row>
    <row r="22" spans="1:5" x14ac:dyDescent="0.3">
      <c r="A22">
        <v>46</v>
      </c>
      <c r="B22" s="3">
        <f t="shared" si="2"/>
        <v>886.62197210312934</v>
      </c>
      <c r="C22" s="5">
        <f t="shared" si="3"/>
        <v>96442.83291924058</v>
      </c>
      <c r="D22" s="6">
        <f t="shared" si="0"/>
        <v>559.3684309315953</v>
      </c>
      <c r="E22" s="6">
        <f t="shared" si="1"/>
        <v>-327.25354117153404</v>
      </c>
    </row>
    <row r="23" spans="1:5" x14ac:dyDescent="0.3">
      <c r="A23">
        <v>47</v>
      </c>
      <c r="B23" s="3">
        <f t="shared" si="2"/>
        <v>961.98483973189525</v>
      </c>
      <c r="C23" s="5">
        <f t="shared" si="3"/>
        <v>99336.117906817803</v>
      </c>
      <c r="D23" s="6">
        <f t="shared" si="0"/>
        <v>576.14948385954324</v>
      </c>
      <c r="E23" s="6">
        <f t="shared" si="1"/>
        <v>-385.83535587235201</v>
      </c>
    </row>
    <row r="24" spans="1:5" x14ac:dyDescent="0.3">
      <c r="A24">
        <v>48</v>
      </c>
      <c r="B24" s="3">
        <f t="shared" si="2"/>
        <v>1043.7535511091064</v>
      </c>
      <c r="C24" s="5">
        <f t="shared" si="3"/>
        <v>102316.20144402234</v>
      </c>
      <c r="D24" s="6">
        <f t="shared" si="0"/>
        <v>593.43396837532953</v>
      </c>
      <c r="E24" s="6">
        <f t="shared" si="1"/>
        <v>-450.31958273377688</v>
      </c>
    </row>
    <row r="25" spans="1:5" x14ac:dyDescent="0.3">
      <c r="A25">
        <v>49</v>
      </c>
      <c r="B25" s="3">
        <f t="shared" si="2"/>
        <v>1132.4726029533804</v>
      </c>
      <c r="C25" s="5">
        <f t="shared" si="3"/>
        <v>105385.68748734302</v>
      </c>
      <c r="D25" s="6">
        <f t="shared" si="0"/>
        <v>611.23698742658951</v>
      </c>
      <c r="E25" s="6">
        <f t="shared" si="1"/>
        <v>-521.23561552679087</v>
      </c>
    </row>
    <row r="26" spans="1:5" x14ac:dyDescent="0.3">
      <c r="A26">
        <v>50</v>
      </c>
      <c r="B26" s="3">
        <f t="shared" si="2"/>
        <v>1228.7327742044176</v>
      </c>
      <c r="C26" s="5">
        <f t="shared" si="3"/>
        <v>108547.25811196331</v>
      </c>
      <c r="D26" s="6">
        <f t="shared" si="0"/>
        <v>629.57409704938721</v>
      </c>
      <c r="E26" s="6">
        <f t="shared" si="1"/>
        <v>-599.15867715503043</v>
      </c>
    </row>
    <row r="27" spans="1:5" x14ac:dyDescent="0.3">
      <c r="A27">
        <v>51</v>
      </c>
      <c r="B27" s="3">
        <f t="shared" si="2"/>
        <v>1333.175060011793</v>
      </c>
      <c r="C27" s="5">
        <f t="shared" si="3"/>
        <v>111803.67585532222</v>
      </c>
      <c r="D27" s="6">
        <f t="shared" si="0"/>
        <v>648.46131996086876</v>
      </c>
      <c r="E27" s="6">
        <f t="shared" si="1"/>
        <v>-684.71374005092423</v>
      </c>
    </row>
    <row r="28" spans="1:5" x14ac:dyDescent="0.3">
      <c r="A28">
        <v>52</v>
      </c>
      <c r="B28" s="3">
        <f t="shared" si="2"/>
        <v>1446.4949401127953</v>
      </c>
      <c r="C28" s="5">
        <f t="shared" si="3"/>
        <v>115157.78613098188</v>
      </c>
      <c r="D28" s="6">
        <f t="shared" si="0"/>
        <v>667.91515955969487</v>
      </c>
      <c r="E28" s="6">
        <f t="shared" si="1"/>
        <v>-778.57978055310048</v>
      </c>
    </row>
    <row r="29" spans="1:5" x14ac:dyDescent="0.3">
      <c r="A29">
        <v>53</v>
      </c>
      <c r="B29" s="3">
        <f t="shared" si="2"/>
        <v>1569.447010022383</v>
      </c>
      <c r="C29" s="5">
        <f t="shared" si="3"/>
        <v>118612.51971491134</v>
      </c>
      <c r="D29" s="6">
        <f t="shared" si="0"/>
        <v>687.95261434648569</v>
      </c>
      <c r="E29" s="6">
        <f t="shared" si="1"/>
        <v>-881.49439567589729</v>
      </c>
    </row>
    <row r="30" spans="1:5" x14ac:dyDescent="0.3">
      <c r="A30">
        <v>54</v>
      </c>
      <c r="B30" s="3">
        <f t="shared" si="2"/>
        <v>1702.8500058742854</v>
      </c>
      <c r="C30" s="5">
        <f t="shared" si="3"/>
        <v>122170.89530635868</v>
      </c>
      <c r="D30" s="6">
        <f t="shared" si="0"/>
        <v>708.59119277688035</v>
      </c>
      <c r="E30" s="6">
        <f t="shared" si="1"/>
        <v>-994.2588130974051</v>
      </c>
    </row>
    <row r="31" spans="1:5" x14ac:dyDescent="0.3">
      <c r="A31" s="7">
        <v>55</v>
      </c>
      <c r="B31" s="8">
        <v>1750</v>
      </c>
      <c r="C31" s="9">
        <f t="shared" si="3"/>
        <v>125836.02216554944</v>
      </c>
      <c r="D31" s="10">
        <f t="shared" si="0"/>
        <v>729.84892856018666</v>
      </c>
      <c r="E31" s="6">
        <f t="shared" si="1"/>
        <v>-1020.1510714398133</v>
      </c>
    </row>
    <row r="32" spans="1:5" x14ac:dyDescent="0.3">
      <c r="A32">
        <v>56</v>
      </c>
      <c r="B32" s="3">
        <f>B31*(1+$M$3)</f>
        <v>1802.5</v>
      </c>
      <c r="C32" s="5">
        <f t="shared" si="3"/>
        <v>129611.10283051593</v>
      </c>
      <c r="D32" s="6">
        <f t="shared" si="0"/>
        <v>751.74439641699234</v>
      </c>
      <c r="E32" s="6">
        <f t="shared" si="1"/>
        <v>-1050.7556035830075</v>
      </c>
    </row>
    <row r="33" spans="1:5" x14ac:dyDescent="0.3">
      <c r="A33" s="11">
        <v>57</v>
      </c>
      <c r="B33" s="12">
        <f t="shared" ref="B33:B35" si="4">B32*(1+$M$3)</f>
        <v>1856.575</v>
      </c>
      <c r="C33" s="13">
        <f t="shared" si="3"/>
        <v>133499.43591543142</v>
      </c>
      <c r="D33" s="14">
        <f t="shared" si="0"/>
        <v>774.2967283095021</v>
      </c>
      <c r="E33" s="6">
        <f t="shared" si="1"/>
        <v>-1082.2782716904981</v>
      </c>
    </row>
    <row r="34" spans="1:5" x14ac:dyDescent="0.3">
      <c r="A34" s="11">
        <v>58</v>
      </c>
      <c r="B34" s="12">
        <f t="shared" si="4"/>
        <v>1912.27225</v>
      </c>
      <c r="C34" s="13">
        <f t="shared" si="3"/>
        <v>137504.41899289435</v>
      </c>
      <c r="D34" s="14">
        <f t="shared" si="0"/>
        <v>797.52563015878718</v>
      </c>
      <c r="E34" s="6">
        <f t="shared" si="1"/>
        <v>-1114.7466198412128</v>
      </c>
    </row>
    <row r="35" spans="1:5" x14ac:dyDescent="0.3">
      <c r="A35" s="11">
        <v>59</v>
      </c>
      <c r="B35" s="12">
        <f t="shared" si="4"/>
        <v>1969.6404175</v>
      </c>
      <c r="C35" s="13">
        <f t="shared" si="3"/>
        <v>141629.55156268118</v>
      </c>
      <c r="D35" s="14">
        <f t="shared" si="0"/>
        <v>821.45139906355075</v>
      </c>
      <c r="E35" s="6">
        <f t="shared" si="1"/>
        <v>-1148.1890184364493</v>
      </c>
    </row>
    <row r="36" spans="1:5" x14ac:dyDescent="0.3">
      <c r="A36" s="7">
        <v>60</v>
      </c>
      <c r="B36" s="8">
        <v>2000</v>
      </c>
      <c r="C36" s="9">
        <f t="shared" si="3"/>
        <v>145878.43810956163</v>
      </c>
      <c r="D36" s="10">
        <f t="shared" si="0"/>
        <v>846.0949410354574</v>
      </c>
      <c r="E36" s="6">
        <f t="shared" si="1"/>
        <v>-1153.9050589645426</v>
      </c>
    </row>
    <row r="37" spans="1:5" x14ac:dyDescent="0.3">
      <c r="A37" s="11">
        <v>61</v>
      </c>
      <c r="B37" s="12">
        <f>B36*(1+$M$4)</f>
        <v>2110</v>
      </c>
      <c r="C37" s="13">
        <f t="shared" si="3"/>
        <v>150254.79125284849</v>
      </c>
      <c r="D37" s="14">
        <f t="shared" si="0"/>
        <v>871.4777892665212</v>
      </c>
      <c r="E37" s="6">
        <f t="shared" si="1"/>
        <v>-1238.5222107334789</v>
      </c>
    </row>
    <row r="38" spans="1:5" x14ac:dyDescent="0.3">
      <c r="A38" s="11">
        <v>62</v>
      </c>
      <c r="B38" s="12">
        <f t="shared" ref="B38:B40" si="5">B37*(1+$M$4)</f>
        <v>2226.0499999999997</v>
      </c>
      <c r="C38" s="13">
        <f t="shared" si="3"/>
        <v>154762.43499043395</v>
      </c>
      <c r="D38" s="14">
        <f t="shared" si="0"/>
        <v>897.62212294451683</v>
      </c>
      <c r="E38" s="6">
        <f t="shared" si="1"/>
        <v>-1328.4278770554829</v>
      </c>
    </row>
    <row r="39" spans="1:5" x14ac:dyDescent="0.3">
      <c r="A39" s="11">
        <v>63</v>
      </c>
      <c r="B39" s="12">
        <f t="shared" si="5"/>
        <v>2348.4827499999997</v>
      </c>
      <c r="C39" s="13">
        <f t="shared" si="3"/>
        <v>159405.30804014698</v>
      </c>
      <c r="D39" s="14">
        <f t="shared" si="0"/>
        <v>924.55078663285246</v>
      </c>
      <c r="E39" s="6">
        <f t="shared" si="1"/>
        <v>-1423.9319633671471</v>
      </c>
    </row>
    <row r="40" spans="1:5" x14ac:dyDescent="0.3">
      <c r="A40" s="11">
        <v>64</v>
      </c>
      <c r="B40" s="12">
        <f t="shared" si="5"/>
        <v>2477.6493012499996</v>
      </c>
      <c r="C40" s="13">
        <f t="shared" si="3"/>
        <v>164187.46728135139</v>
      </c>
      <c r="D40" s="14">
        <f t="shared" si="0"/>
        <v>952.28731023183798</v>
      </c>
      <c r="E40" s="6">
        <f t="shared" si="1"/>
        <v>-1525.3619910181615</v>
      </c>
    </row>
    <row r="41" spans="1:5" x14ac:dyDescent="0.3">
      <c r="A41" s="7">
        <v>65</v>
      </c>
      <c r="B41" s="8">
        <v>2600</v>
      </c>
      <c r="C41" s="9">
        <f t="shared" si="3"/>
        <v>169113.09129979194</v>
      </c>
      <c r="D41" s="10">
        <f t="shared" si="0"/>
        <v>980.85592953879313</v>
      </c>
      <c r="E41" s="6">
        <f t="shared" si="1"/>
        <v>-1619.1440704612069</v>
      </c>
    </row>
  </sheetData>
  <conditionalFormatting sqref="E3:E41">
    <cfRule type="cellIs" dxfId="7" priority="4" operator="greaterThan">
      <formula>0</formula>
    </cfRule>
    <cfRule type="cellIs" dxfId="6" priority="3" operator="lessThan">
      <formula>0</formula>
    </cfRule>
  </conditionalFormatting>
  <conditionalFormatting sqref="J6">
    <cfRule type="cellIs" dxfId="5" priority="2" operator="greaterThan">
      <formula>0</formula>
    </cfRule>
    <cfRule type="cellIs" dxfId="4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AE89F-B0D7-446A-B9F2-75B124AFD139}">
  <dimension ref="A2:M41"/>
  <sheetViews>
    <sheetView zoomScale="90" zoomScaleNormal="90" workbookViewId="0">
      <selection activeCell="M19" sqref="M19"/>
    </sheetView>
  </sheetViews>
  <sheetFormatPr defaultRowHeight="14.4" x14ac:dyDescent="0.3"/>
  <cols>
    <col min="2" max="2" width="14.77734375" customWidth="1"/>
    <col min="3" max="3" width="10.109375" bestFit="1" customWidth="1"/>
    <col min="4" max="4" width="11.109375" customWidth="1"/>
    <col min="5" max="5" width="15.88671875" customWidth="1"/>
    <col min="9" max="9" width="21.77734375" customWidth="1"/>
    <col min="10" max="10" width="13.21875" bestFit="1" customWidth="1"/>
    <col min="12" max="12" width="23.77734375" customWidth="1"/>
  </cols>
  <sheetData>
    <row r="2" spans="1:13" x14ac:dyDescent="0.3">
      <c r="A2" s="16" t="s">
        <v>0</v>
      </c>
      <c r="B2" s="16" t="s">
        <v>1</v>
      </c>
      <c r="C2" s="16" t="s">
        <v>2</v>
      </c>
      <c r="D2" s="16" t="s">
        <v>3</v>
      </c>
      <c r="E2" s="17" t="s">
        <v>9</v>
      </c>
      <c r="I2" t="s">
        <v>4</v>
      </c>
      <c r="J2" s="4">
        <v>94000</v>
      </c>
      <c r="L2" s="7" t="s">
        <v>6</v>
      </c>
      <c r="M2" s="18">
        <v>8.5000000000000006E-2</v>
      </c>
    </row>
    <row r="3" spans="1:13" x14ac:dyDescent="0.3">
      <c r="A3" s="19">
        <v>27</v>
      </c>
      <c r="B3" s="21">
        <v>188.18</v>
      </c>
      <c r="C3" s="22">
        <f>J2</f>
        <v>94000</v>
      </c>
      <c r="D3" s="23">
        <f>C3*$J$4</f>
        <v>545.19999999999993</v>
      </c>
      <c r="E3" s="6">
        <f>D3-B3</f>
        <v>357.01999999999992</v>
      </c>
      <c r="I3" t="s">
        <v>5</v>
      </c>
      <c r="J3" s="1">
        <v>0.03</v>
      </c>
      <c r="L3" s="7" t="s">
        <v>7</v>
      </c>
      <c r="M3" s="18">
        <v>0.03</v>
      </c>
    </row>
    <row r="4" spans="1:13" x14ac:dyDescent="0.3">
      <c r="A4">
        <v>28</v>
      </c>
      <c r="B4" s="3">
        <f>B3*(1+$M$2)</f>
        <v>204.17529999999999</v>
      </c>
      <c r="C4" s="5">
        <f>C3*(1+$J$3)</f>
        <v>96820</v>
      </c>
      <c r="D4" s="6">
        <f t="shared" ref="D4:D13" si="0">C4*$J$4</f>
        <v>561.55599999999993</v>
      </c>
      <c r="E4" s="6">
        <f t="shared" ref="E4:E41" si="1">D4-B4</f>
        <v>357.38069999999993</v>
      </c>
      <c r="I4" s="19" t="s">
        <v>10</v>
      </c>
      <c r="J4" s="20">
        <v>5.7999999999999996E-3</v>
      </c>
      <c r="L4" s="7" t="s">
        <v>14</v>
      </c>
      <c r="M4" s="18">
        <v>5.5E-2</v>
      </c>
    </row>
    <row r="5" spans="1:13" x14ac:dyDescent="0.3">
      <c r="A5">
        <v>29</v>
      </c>
      <c r="B5" s="3">
        <f t="shared" ref="B5:B30" si="2">B4*(1+$M$2)</f>
        <v>221.53020049999998</v>
      </c>
      <c r="C5" s="5">
        <f t="shared" ref="C5:C41" si="3">C4*(1+$J$3)</f>
        <v>99724.6</v>
      </c>
      <c r="D5" s="6">
        <f t="shared" si="0"/>
        <v>578.40268000000003</v>
      </c>
      <c r="E5" s="6">
        <f t="shared" si="1"/>
        <v>356.87247950000005</v>
      </c>
      <c r="I5" s="19" t="s">
        <v>11</v>
      </c>
      <c r="J5" s="20">
        <v>6.7999999999999996E-3</v>
      </c>
    </row>
    <row r="6" spans="1:13" x14ac:dyDescent="0.3">
      <c r="A6">
        <v>30</v>
      </c>
      <c r="B6" s="3">
        <f t="shared" si="2"/>
        <v>240.36026754249997</v>
      </c>
      <c r="C6" s="5">
        <f t="shared" si="3"/>
        <v>102716.338</v>
      </c>
      <c r="D6" s="6">
        <f t="shared" si="0"/>
        <v>595.75476040000001</v>
      </c>
      <c r="E6" s="6">
        <f t="shared" si="1"/>
        <v>355.39449285750004</v>
      </c>
      <c r="I6" s="19" t="s">
        <v>12</v>
      </c>
      <c r="J6" s="20">
        <v>7.7999999999999996E-3</v>
      </c>
    </row>
    <row r="7" spans="1:13" x14ac:dyDescent="0.3">
      <c r="A7">
        <v>31</v>
      </c>
      <c r="B7" s="3">
        <f t="shared" si="2"/>
        <v>260.79089028361244</v>
      </c>
      <c r="C7" s="5">
        <f t="shared" si="3"/>
        <v>105797.82814000001</v>
      </c>
      <c r="D7" s="6">
        <f t="shared" si="0"/>
        <v>613.62740321199999</v>
      </c>
      <c r="E7" s="6">
        <f t="shared" si="1"/>
        <v>352.83651292838755</v>
      </c>
      <c r="I7" s="19" t="s">
        <v>13</v>
      </c>
      <c r="J7" s="20">
        <v>8.8000000000000005E-3</v>
      </c>
    </row>
    <row r="8" spans="1:13" x14ac:dyDescent="0.3">
      <c r="A8">
        <v>32</v>
      </c>
      <c r="B8" s="3">
        <f t="shared" si="2"/>
        <v>282.95811595771949</v>
      </c>
      <c r="C8" s="5">
        <f t="shared" si="3"/>
        <v>108971.76298420002</v>
      </c>
      <c r="D8" s="6">
        <f t="shared" si="0"/>
        <v>632.03622530836003</v>
      </c>
      <c r="E8" s="6">
        <f t="shared" si="1"/>
        <v>349.07810935064055</v>
      </c>
    </row>
    <row r="9" spans="1:13" x14ac:dyDescent="0.3">
      <c r="A9">
        <v>33</v>
      </c>
      <c r="B9" s="3">
        <f t="shared" si="2"/>
        <v>307.00955581412563</v>
      </c>
      <c r="C9" s="5">
        <f t="shared" si="3"/>
        <v>112240.91587372601</v>
      </c>
      <c r="D9" s="6">
        <f t="shared" si="0"/>
        <v>650.99731206761089</v>
      </c>
      <c r="E9" s="6">
        <f t="shared" si="1"/>
        <v>343.98775625348526</v>
      </c>
    </row>
    <row r="10" spans="1:13" x14ac:dyDescent="0.3">
      <c r="A10">
        <v>34</v>
      </c>
      <c r="B10" s="3">
        <f t="shared" si="2"/>
        <v>333.10536805832629</v>
      </c>
      <c r="C10" s="5">
        <f t="shared" si="3"/>
        <v>115608.1433499378</v>
      </c>
      <c r="D10" s="6">
        <f t="shared" si="0"/>
        <v>670.52723142963919</v>
      </c>
      <c r="E10" s="6">
        <f t="shared" si="1"/>
        <v>337.4218633713129</v>
      </c>
      <c r="I10" t="s">
        <v>16</v>
      </c>
      <c r="J10" s="15">
        <f>NPV(J11,E3:E41)</f>
        <v>6658.0093437251471</v>
      </c>
    </row>
    <row r="11" spans="1:13" x14ac:dyDescent="0.3">
      <c r="A11">
        <v>35</v>
      </c>
      <c r="B11" s="3">
        <f t="shared" si="2"/>
        <v>361.41932434328402</v>
      </c>
      <c r="C11" s="5">
        <f t="shared" si="3"/>
        <v>119076.38765043594</v>
      </c>
      <c r="D11" s="6">
        <f t="shared" si="0"/>
        <v>690.64304837252837</v>
      </c>
      <c r="E11" s="6">
        <f t="shared" si="1"/>
        <v>329.22372402924435</v>
      </c>
      <c r="I11" t="s">
        <v>8</v>
      </c>
      <c r="J11" s="1">
        <v>0.02</v>
      </c>
    </row>
    <row r="12" spans="1:13" x14ac:dyDescent="0.3">
      <c r="A12">
        <v>36</v>
      </c>
      <c r="B12" s="3">
        <f t="shared" si="2"/>
        <v>392.13996691246314</v>
      </c>
      <c r="C12" s="5">
        <f t="shared" si="3"/>
        <v>122648.67927994902</v>
      </c>
      <c r="D12" s="6">
        <f t="shared" si="0"/>
        <v>711.36233982370425</v>
      </c>
      <c r="E12" s="6">
        <f t="shared" si="1"/>
        <v>319.22237291124111</v>
      </c>
    </row>
    <row r="13" spans="1:13" x14ac:dyDescent="0.3">
      <c r="A13">
        <v>37</v>
      </c>
      <c r="B13" s="3">
        <f t="shared" si="2"/>
        <v>425.47186410002251</v>
      </c>
      <c r="C13" s="5">
        <f t="shared" si="3"/>
        <v>126328.1396583475</v>
      </c>
      <c r="D13" s="6">
        <f t="shared" si="0"/>
        <v>732.70321001841546</v>
      </c>
      <c r="E13" s="6">
        <f t="shared" si="1"/>
        <v>307.23134591839295</v>
      </c>
    </row>
    <row r="14" spans="1:13" x14ac:dyDescent="0.3">
      <c r="A14" s="19">
        <v>38</v>
      </c>
      <c r="B14" s="21">
        <f t="shared" si="2"/>
        <v>461.6369725485244</v>
      </c>
      <c r="C14" s="22">
        <f t="shared" si="3"/>
        <v>130117.98384809792</v>
      </c>
      <c r="D14" s="23">
        <f>C14*$J$5</f>
        <v>884.80229016706585</v>
      </c>
      <c r="E14" s="6">
        <f t="shared" si="1"/>
        <v>423.16531761854145</v>
      </c>
    </row>
    <row r="15" spans="1:13" x14ac:dyDescent="0.3">
      <c r="A15">
        <v>39</v>
      </c>
      <c r="B15" s="3">
        <f t="shared" si="2"/>
        <v>500.87611521514896</v>
      </c>
      <c r="C15" s="5">
        <f t="shared" si="3"/>
        <v>134021.52336354085</v>
      </c>
      <c r="D15" s="6">
        <f t="shared" ref="D15:D23" si="4">C15*$J$5</f>
        <v>911.34635887207776</v>
      </c>
      <c r="E15" s="6">
        <f t="shared" si="1"/>
        <v>410.4702436569288</v>
      </c>
    </row>
    <row r="16" spans="1:13" x14ac:dyDescent="0.3">
      <c r="A16">
        <v>40</v>
      </c>
      <c r="B16" s="3">
        <f t="shared" si="2"/>
        <v>543.45058500843663</v>
      </c>
      <c r="C16" s="5">
        <f t="shared" si="3"/>
        <v>138042.16906444708</v>
      </c>
      <c r="D16" s="6">
        <f t="shared" si="4"/>
        <v>938.68674963824014</v>
      </c>
      <c r="E16" s="6">
        <f t="shared" si="1"/>
        <v>395.23616462980351</v>
      </c>
    </row>
    <row r="17" spans="1:5" x14ac:dyDescent="0.3">
      <c r="A17">
        <v>41</v>
      </c>
      <c r="B17" s="3">
        <f t="shared" si="2"/>
        <v>589.64388473415374</v>
      </c>
      <c r="C17" s="5">
        <f t="shared" si="3"/>
        <v>142183.4341363805</v>
      </c>
      <c r="D17" s="6">
        <f t="shared" si="4"/>
        <v>966.84735212738735</v>
      </c>
      <c r="E17" s="6">
        <f t="shared" si="1"/>
        <v>377.20346739323361</v>
      </c>
    </row>
    <row r="18" spans="1:5" x14ac:dyDescent="0.3">
      <c r="A18">
        <v>42</v>
      </c>
      <c r="B18" s="3">
        <f t="shared" si="2"/>
        <v>639.76361493655679</v>
      </c>
      <c r="C18" s="5">
        <f t="shared" si="3"/>
        <v>146448.93716047192</v>
      </c>
      <c r="D18" s="6">
        <f t="shared" si="4"/>
        <v>995.852772691209</v>
      </c>
      <c r="E18" s="6">
        <f t="shared" si="1"/>
        <v>356.08915775465221</v>
      </c>
    </row>
    <row r="19" spans="1:5" x14ac:dyDescent="0.3">
      <c r="A19">
        <v>43</v>
      </c>
      <c r="B19" s="3">
        <f t="shared" si="2"/>
        <v>694.14352220616411</v>
      </c>
      <c r="C19" s="5">
        <f t="shared" si="3"/>
        <v>150842.40527528609</v>
      </c>
      <c r="D19" s="6">
        <f t="shared" si="4"/>
        <v>1025.7283558719453</v>
      </c>
      <c r="E19" s="6">
        <f t="shared" si="1"/>
        <v>331.58483366578116</v>
      </c>
    </row>
    <row r="20" spans="1:5" x14ac:dyDescent="0.3">
      <c r="A20">
        <v>44</v>
      </c>
      <c r="B20" s="3">
        <f t="shared" si="2"/>
        <v>753.14572159368799</v>
      </c>
      <c r="C20" s="5">
        <f t="shared" si="3"/>
        <v>155367.67743354468</v>
      </c>
      <c r="D20" s="6">
        <f t="shared" si="4"/>
        <v>1056.5002065481037</v>
      </c>
      <c r="E20" s="6">
        <f t="shared" si="1"/>
        <v>303.35448495441574</v>
      </c>
    </row>
    <row r="21" spans="1:5" x14ac:dyDescent="0.3">
      <c r="A21">
        <v>45</v>
      </c>
      <c r="B21" s="3">
        <f t="shared" si="2"/>
        <v>817.16310792915147</v>
      </c>
      <c r="C21" s="5">
        <f>C20*(1+$J$3)</f>
        <v>160028.70775655104</v>
      </c>
      <c r="D21" s="6">
        <f t="shared" si="4"/>
        <v>1088.195212744547</v>
      </c>
      <c r="E21" s="6">
        <f t="shared" si="1"/>
        <v>271.03210481539554</v>
      </c>
    </row>
    <row r="22" spans="1:5" x14ac:dyDescent="0.3">
      <c r="A22">
        <v>46</v>
      </c>
      <c r="B22" s="3">
        <f t="shared" si="2"/>
        <v>886.62197210312934</v>
      </c>
      <c r="C22" s="5">
        <f t="shared" si="3"/>
        <v>164829.56898924758</v>
      </c>
      <c r="D22" s="6">
        <f t="shared" si="4"/>
        <v>1120.8410691268834</v>
      </c>
      <c r="E22" s="6">
        <f t="shared" si="1"/>
        <v>234.2190970237541</v>
      </c>
    </row>
    <row r="23" spans="1:5" x14ac:dyDescent="0.3">
      <c r="A23">
        <v>47</v>
      </c>
      <c r="B23" s="3">
        <f t="shared" si="2"/>
        <v>961.98483973189525</v>
      </c>
      <c r="C23" s="5">
        <f t="shared" si="3"/>
        <v>169774.45605892502</v>
      </c>
      <c r="D23" s="6">
        <f t="shared" si="4"/>
        <v>1154.4663012006902</v>
      </c>
      <c r="E23" s="6">
        <f t="shared" si="1"/>
        <v>192.48146146879492</v>
      </c>
    </row>
    <row r="24" spans="1:5" x14ac:dyDescent="0.3">
      <c r="A24" s="19">
        <v>48</v>
      </c>
      <c r="B24" s="21">
        <f t="shared" si="2"/>
        <v>1043.7535511091064</v>
      </c>
      <c r="C24" s="22">
        <f t="shared" si="3"/>
        <v>174867.68974069276</v>
      </c>
      <c r="D24" s="23">
        <f>C24*$J$6</f>
        <v>1363.9679799774035</v>
      </c>
      <c r="E24" s="6">
        <f t="shared" si="1"/>
        <v>320.21442886829709</v>
      </c>
    </row>
    <row r="25" spans="1:5" x14ac:dyDescent="0.3">
      <c r="A25">
        <v>49</v>
      </c>
      <c r="B25" s="3">
        <f t="shared" si="2"/>
        <v>1132.4726029533804</v>
      </c>
      <c r="C25" s="5">
        <f t="shared" si="3"/>
        <v>180113.72043291354</v>
      </c>
      <c r="D25" s="6">
        <f t="shared" ref="D25:D33" si="5">C25*$J$6</f>
        <v>1404.8870193767257</v>
      </c>
      <c r="E25" s="6">
        <f t="shared" si="1"/>
        <v>272.4144164233453</v>
      </c>
    </row>
    <row r="26" spans="1:5" x14ac:dyDescent="0.3">
      <c r="A26">
        <v>50</v>
      </c>
      <c r="B26" s="3">
        <f t="shared" si="2"/>
        <v>1228.7327742044176</v>
      </c>
      <c r="C26" s="5">
        <f t="shared" si="3"/>
        <v>185517.13204590094</v>
      </c>
      <c r="D26" s="6">
        <f t="shared" si="5"/>
        <v>1447.0336299580274</v>
      </c>
      <c r="E26" s="6">
        <f t="shared" si="1"/>
        <v>218.30085575360977</v>
      </c>
    </row>
    <row r="27" spans="1:5" x14ac:dyDescent="0.3">
      <c r="A27">
        <v>51</v>
      </c>
      <c r="B27" s="3">
        <f t="shared" si="2"/>
        <v>1333.175060011793</v>
      </c>
      <c r="C27" s="5">
        <f t="shared" si="3"/>
        <v>191082.64600727797</v>
      </c>
      <c r="D27" s="6">
        <f t="shared" si="5"/>
        <v>1490.4446388567681</v>
      </c>
      <c r="E27" s="6">
        <f t="shared" si="1"/>
        <v>157.26957884497506</v>
      </c>
    </row>
    <row r="28" spans="1:5" x14ac:dyDescent="0.3">
      <c r="A28">
        <v>52</v>
      </c>
      <c r="B28" s="3">
        <f t="shared" si="2"/>
        <v>1446.4949401127953</v>
      </c>
      <c r="C28" s="5">
        <f t="shared" si="3"/>
        <v>196815.12538749631</v>
      </c>
      <c r="D28" s="6">
        <f t="shared" si="5"/>
        <v>1535.1579780224713</v>
      </c>
      <c r="E28" s="6">
        <f t="shared" si="1"/>
        <v>88.66303790967595</v>
      </c>
    </row>
    <row r="29" spans="1:5" x14ac:dyDescent="0.3">
      <c r="A29">
        <v>53</v>
      </c>
      <c r="B29" s="3">
        <f t="shared" si="2"/>
        <v>1569.447010022383</v>
      </c>
      <c r="C29" s="5">
        <f t="shared" si="3"/>
        <v>202719.57914912121</v>
      </c>
      <c r="D29" s="6">
        <f t="shared" si="5"/>
        <v>1581.2127173631454</v>
      </c>
      <c r="E29" s="6">
        <f t="shared" si="1"/>
        <v>11.765707340762447</v>
      </c>
    </row>
    <row r="30" spans="1:5" x14ac:dyDescent="0.3">
      <c r="A30">
        <v>54</v>
      </c>
      <c r="B30" s="3">
        <f t="shared" si="2"/>
        <v>1702.8500058742854</v>
      </c>
      <c r="C30" s="5">
        <f t="shared" si="3"/>
        <v>208801.16652359485</v>
      </c>
      <c r="D30" s="6">
        <f t="shared" si="5"/>
        <v>1628.6490988840396</v>
      </c>
      <c r="E30" s="6">
        <f t="shared" si="1"/>
        <v>-74.200906990245812</v>
      </c>
    </row>
    <row r="31" spans="1:5" x14ac:dyDescent="0.3">
      <c r="A31" s="7">
        <v>55</v>
      </c>
      <c r="B31" s="8">
        <v>1750</v>
      </c>
      <c r="C31" s="9">
        <f t="shared" si="3"/>
        <v>215065.2015193027</v>
      </c>
      <c r="D31" s="10">
        <f t="shared" si="5"/>
        <v>1677.5085718505611</v>
      </c>
      <c r="E31" s="6">
        <f t="shared" si="1"/>
        <v>-72.491428149438889</v>
      </c>
    </row>
    <row r="32" spans="1:5" x14ac:dyDescent="0.3">
      <c r="A32">
        <v>56</v>
      </c>
      <c r="B32" s="3">
        <f>B31*(1+$M$3)</f>
        <v>1802.5</v>
      </c>
      <c r="C32" s="5">
        <f t="shared" si="3"/>
        <v>221517.15756488178</v>
      </c>
      <c r="D32" s="6">
        <f t="shared" si="5"/>
        <v>1727.8338290060778</v>
      </c>
      <c r="E32" s="6">
        <f t="shared" si="1"/>
        <v>-74.666170993922151</v>
      </c>
    </row>
    <row r="33" spans="1:5" x14ac:dyDescent="0.3">
      <c r="A33" s="11">
        <v>57</v>
      </c>
      <c r="B33" s="12">
        <f t="shared" ref="B33:B35" si="6">B32*(1+$M$3)</f>
        <v>1856.575</v>
      </c>
      <c r="C33" s="13">
        <f t="shared" si="3"/>
        <v>228162.67229182823</v>
      </c>
      <c r="D33" s="6">
        <f t="shared" si="5"/>
        <v>1779.6688438762601</v>
      </c>
      <c r="E33" s="6">
        <f t="shared" si="1"/>
        <v>-76.906156123739947</v>
      </c>
    </row>
    <row r="34" spans="1:5" x14ac:dyDescent="0.3">
      <c r="A34" s="19">
        <v>58</v>
      </c>
      <c r="B34" s="21">
        <f t="shared" si="6"/>
        <v>1912.27225</v>
      </c>
      <c r="C34" s="22">
        <f t="shared" si="3"/>
        <v>235007.55246058307</v>
      </c>
      <c r="D34" s="23">
        <f>C34*$J$7</f>
        <v>2068.0664616531312</v>
      </c>
      <c r="E34" s="6">
        <f t="shared" si="1"/>
        <v>155.79421165313124</v>
      </c>
    </row>
    <row r="35" spans="1:5" x14ac:dyDescent="0.3">
      <c r="A35" s="11">
        <v>59</v>
      </c>
      <c r="B35" s="12">
        <f t="shared" si="6"/>
        <v>1969.6404175</v>
      </c>
      <c r="C35" s="13">
        <f t="shared" si="3"/>
        <v>242057.77903440056</v>
      </c>
      <c r="D35" s="14">
        <f t="shared" ref="D35:D41" si="7">C35*$J$7</f>
        <v>2130.1084555027251</v>
      </c>
      <c r="E35" s="6">
        <f t="shared" si="1"/>
        <v>160.46803800272505</v>
      </c>
    </row>
    <row r="36" spans="1:5" x14ac:dyDescent="0.3">
      <c r="A36" s="7">
        <v>60</v>
      </c>
      <c r="B36" s="8">
        <v>2000</v>
      </c>
      <c r="C36" s="9">
        <f t="shared" si="3"/>
        <v>249319.51240543259</v>
      </c>
      <c r="D36" s="10">
        <f t="shared" si="7"/>
        <v>2194.0117091678071</v>
      </c>
      <c r="E36" s="6">
        <f t="shared" si="1"/>
        <v>194.01170916780711</v>
      </c>
    </row>
    <row r="37" spans="1:5" x14ac:dyDescent="0.3">
      <c r="A37" s="11">
        <v>61</v>
      </c>
      <c r="B37" s="12">
        <f>B36*(1+$M$4)</f>
        <v>2110</v>
      </c>
      <c r="C37" s="13">
        <f t="shared" si="3"/>
        <v>256799.09777759557</v>
      </c>
      <c r="D37" s="14">
        <f t="shared" si="7"/>
        <v>2259.8320604428413</v>
      </c>
      <c r="E37" s="6">
        <f t="shared" si="1"/>
        <v>149.83206044284134</v>
      </c>
    </row>
    <row r="38" spans="1:5" x14ac:dyDescent="0.3">
      <c r="A38" s="11">
        <v>62</v>
      </c>
      <c r="B38" s="12">
        <f t="shared" ref="B38:B40" si="8">B37*(1+$M$4)</f>
        <v>2226.0499999999997</v>
      </c>
      <c r="C38" s="13">
        <f t="shared" si="3"/>
        <v>264503.07071092346</v>
      </c>
      <c r="D38" s="14">
        <f t="shared" si="7"/>
        <v>2327.6270222561266</v>
      </c>
      <c r="E38" s="6">
        <f t="shared" si="1"/>
        <v>101.57702225612684</v>
      </c>
    </row>
    <row r="39" spans="1:5" x14ac:dyDescent="0.3">
      <c r="A39" s="11">
        <v>63</v>
      </c>
      <c r="B39" s="12">
        <f t="shared" si="8"/>
        <v>2348.4827499999997</v>
      </c>
      <c r="C39" s="13">
        <f t="shared" si="3"/>
        <v>272438.16283225117</v>
      </c>
      <c r="D39" s="14">
        <f t="shared" si="7"/>
        <v>2397.4558329238102</v>
      </c>
      <c r="E39" s="6">
        <f t="shared" si="1"/>
        <v>48.97308292381058</v>
      </c>
    </row>
    <row r="40" spans="1:5" x14ac:dyDescent="0.3">
      <c r="A40" s="11">
        <v>64</v>
      </c>
      <c r="B40" s="12">
        <f t="shared" si="8"/>
        <v>2477.6493012499996</v>
      </c>
      <c r="C40" s="13">
        <f t="shared" si="3"/>
        <v>280611.3077172187</v>
      </c>
      <c r="D40" s="14">
        <f t="shared" si="7"/>
        <v>2469.3795079115248</v>
      </c>
      <c r="E40" s="6">
        <f t="shared" si="1"/>
        <v>-8.2697933384747557</v>
      </c>
    </row>
    <row r="41" spans="1:5" x14ac:dyDescent="0.3">
      <c r="A41" s="7">
        <v>65</v>
      </c>
      <c r="B41" s="8">
        <v>2600</v>
      </c>
      <c r="C41" s="9">
        <f t="shared" si="3"/>
        <v>289029.64694873529</v>
      </c>
      <c r="D41" s="10">
        <f t="shared" si="7"/>
        <v>2543.4608931488706</v>
      </c>
      <c r="E41" s="6">
        <f t="shared" si="1"/>
        <v>-56.539106851129418</v>
      </c>
    </row>
  </sheetData>
  <conditionalFormatting sqref="E3:E41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J1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Fixed LTC Tax</vt:lpstr>
      <vt:lpstr>LTC Tax Increases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Haberling</dc:creator>
  <cp:lastModifiedBy>Nicholas Haberling</cp:lastModifiedBy>
  <dcterms:created xsi:type="dcterms:W3CDTF">2022-01-19T02:50:08Z</dcterms:created>
  <dcterms:modified xsi:type="dcterms:W3CDTF">2022-08-03T14:06:30Z</dcterms:modified>
</cp:coreProperties>
</file>