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\Documents\Nerd Econ\Theorycraft\Posted\2018\Secret Clone Armies\clone troopers part 4\"/>
    </mc:Choice>
  </mc:AlternateContent>
  <bookViews>
    <workbookView xWindow="0" yWindow="0" windowWidth="24000" windowHeight="9735" activeTab="1"/>
  </bookViews>
  <sheets>
    <sheet name="Total total total total total t" sheetId="1" r:id="rId1"/>
    <sheet name="Summary Table" sheetId="2" r:id="rId2"/>
  </sheets>
  <calcPr calcId="152511"/>
</workbook>
</file>

<file path=xl/calcChain.xml><?xml version="1.0" encoding="utf-8"?>
<calcChain xmlns="http://schemas.openxmlformats.org/spreadsheetml/2006/main">
  <c r="C12" i="2" l="1"/>
  <c r="C14" i="2" s="1"/>
  <c r="B34" i="1"/>
  <c r="E19" i="1"/>
  <c r="D19" i="1"/>
  <c r="H19" i="1" s="1"/>
  <c r="J6" i="1" s="1"/>
  <c r="K6" i="1" s="1"/>
  <c r="E18" i="1"/>
  <c r="D18" i="1"/>
  <c r="H18" i="1" s="1"/>
  <c r="J5" i="1" s="1"/>
  <c r="K5" i="1" s="1"/>
  <c r="E17" i="1"/>
  <c r="D17" i="1"/>
  <c r="H17" i="1" s="1"/>
  <c r="J4" i="1" s="1"/>
  <c r="K4" i="1" s="1"/>
  <c r="H16" i="1"/>
  <c r="J3" i="1" s="1"/>
  <c r="K3" i="1" s="1"/>
  <c r="E16" i="1"/>
  <c r="D16" i="1"/>
  <c r="E15" i="1"/>
  <c r="H15" i="1" s="1"/>
  <c r="F5" i="1" s="1"/>
  <c r="G5" i="1" s="1"/>
  <c r="D15" i="1"/>
  <c r="E14" i="1"/>
  <c r="D14" i="1"/>
  <c r="H14" i="1" s="1"/>
  <c r="F4" i="1" s="1"/>
  <c r="G4" i="1" s="1"/>
  <c r="H13" i="1"/>
  <c r="E13" i="1"/>
  <c r="D13" i="1"/>
  <c r="C7" i="1"/>
  <c r="C6" i="1"/>
  <c r="C5" i="1"/>
  <c r="C9" i="1" s="1"/>
  <c r="C4" i="1"/>
  <c r="G3" i="1"/>
  <c r="F3" i="1"/>
  <c r="C3" i="1"/>
  <c r="G9" i="1" l="1"/>
  <c r="K22" i="1" s="1"/>
  <c r="K24" i="1" s="1"/>
  <c r="K9" i="1"/>
  <c r="K11" i="1" s="1"/>
</calcChain>
</file>

<file path=xl/sharedStrings.xml><?xml version="1.0" encoding="utf-8"?>
<sst xmlns="http://schemas.openxmlformats.org/spreadsheetml/2006/main" count="81" uniqueCount="58">
  <si>
    <t>Vehicle Cost:</t>
  </si>
  <si>
    <t>Star Ship Total</t>
  </si>
  <si>
    <t>Fighter Total</t>
  </si>
  <si>
    <t>Ground Vehicle Total</t>
  </si>
  <si>
    <t>Vehicle Total</t>
  </si>
  <si>
    <t>Troop Cost:</t>
  </si>
  <si>
    <t>Equipment Cost</t>
  </si>
  <si>
    <t>Raising/Training Cost</t>
  </si>
  <si>
    <t>Troop Total</t>
  </si>
  <si>
    <t>Total Cost:</t>
  </si>
  <si>
    <t>Borders need fixing</t>
  </si>
  <si>
    <t>Starship</t>
  </si>
  <si>
    <t>Total in Fleet</t>
  </si>
  <si>
    <t>Total Price Per Ship Type</t>
  </si>
  <si>
    <t>Fighters/Bombers</t>
  </si>
  <si>
    <t>Total In Fleet</t>
  </si>
  <si>
    <t>Ground Vehicles</t>
  </si>
  <si>
    <t>Total Price Per Vehicle Type</t>
  </si>
  <si>
    <t>Venator</t>
  </si>
  <si>
    <t>ARC 170</t>
  </si>
  <si>
    <t>LAAT gunships</t>
  </si>
  <si>
    <t>Acclamator</t>
  </si>
  <si>
    <t>Alpha 3 V-Wing</t>
  </si>
  <si>
    <t>AT-TE walkers</t>
  </si>
  <si>
    <t>Arquitens-class</t>
  </si>
  <si>
    <t>V-19</t>
  </si>
  <si>
    <t>Self-propelled Artillery</t>
  </si>
  <si>
    <t>Consular-class</t>
  </si>
  <si>
    <t>AT-RT walkers</t>
  </si>
  <si>
    <t>Pelta class</t>
  </si>
  <si>
    <t>Ground Total</t>
  </si>
  <si>
    <t>Carried</t>
  </si>
  <si>
    <t>Per Venator</t>
  </si>
  <si>
    <t>Per Acclamator</t>
  </si>
  <si>
    <t>Total in Venator</t>
  </si>
  <si>
    <t>Total in Acclamators</t>
  </si>
  <si>
    <t>Total Total</t>
  </si>
  <si>
    <t>LAAT Gunships</t>
  </si>
  <si>
    <t>Price Per Single Vehicle</t>
  </si>
  <si>
    <t>TOTAL TOTAL COST</t>
  </si>
  <si>
    <t>Star Ships:</t>
  </si>
  <si>
    <t>Fighters/Bombers:</t>
  </si>
  <si>
    <t>Ground Vehicles:</t>
  </si>
  <si>
    <t>GGP</t>
  </si>
  <si>
    <t>Venators</t>
  </si>
  <si>
    <t>ARC - 170</t>
  </si>
  <si>
    <t>Percentage of GGP</t>
  </si>
  <si>
    <t>Acclamators</t>
  </si>
  <si>
    <t>Alpha 3 V-Wings</t>
  </si>
  <si>
    <t>Arquitens</t>
  </si>
  <si>
    <t>Consulars</t>
  </si>
  <si>
    <t>Peltas</t>
  </si>
  <si>
    <t>Troop Prices</t>
  </si>
  <si>
    <t>Clone Tactical Training Price</t>
  </si>
  <si>
    <t>Clones Equipped (3 Classes, Year 8-10)</t>
  </si>
  <si>
    <t>All Ten Classes</t>
  </si>
  <si>
    <t>Equipment Price Per Clone</t>
  </si>
  <si>
    <t>Total Price for Clone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</si>
</sst>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00000%"/>
    <numFmt numFmtId="166" formatCode="&quot;$&quot;#,##0.0"/>
  </numFmts>
  <fonts count="7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36"/>
      <name val="Arial"/>
    </font>
    <font>
      <b/>
      <sz val="10"/>
      <name val="Arial"/>
    </font>
    <font>
      <sz val="11"/>
      <color rgb="FF000000"/>
      <name val="Calibri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4" fillId="0" borderId="0" xfId="0" applyNumberFormat="1" applyFont="1"/>
    <xf numFmtId="164" fontId="5" fillId="0" borderId="0" xfId="0" applyNumberFormat="1" applyFont="1" applyAlignment="1"/>
    <xf numFmtId="165" fontId="1" fillId="0" borderId="0" xfId="0" applyNumberFormat="1" applyFont="1"/>
    <xf numFmtId="0" fontId="1" fillId="0" borderId="0" xfId="0" applyFont="1" applyAlignment="1"/>
    <xf numFmtId="164" fontId="2" fillId="0" borderId="0" xfId="0" applyNumberFormat="1" applyFont="1" applyAlignment="1">
      <alignment horizontal="right"/>
    </xf>
    <xf numFmtId="166" fontId="1" fillId="0" borderId="0" xfId="0" applyNumberFormat="1" applyFont="1"/>
    <xf numFmtId="0" fontId="1" fillId="0" borderId="0" xfId="0" applyFont="1" applyBorder="1" applyAlignment="1"/>
    <xf numFmtId="164" fontId="1" fillId="0" borderId="0" xfId="0" applyNumberFormat="1" applyFont="1" applyBorder="1"/>
    <xf numFmtId="0" fontId="6" fillId="0" borderId="0" xfId="0" applyFont="1" applyBorder="1" applyAlignment="1"/>
    <xf numFmtId="16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ColWidth="14.42578125" defaultRowHeight="15.75" customHeight="1" x14ac:dyDescent="0.2"/>
  <cols>
    <col min="1" max="1" width="35" customWidth="1"/>
    <col min="2" max="2" width="19.5703125" customWidth="1"/>
    <col min="3" max="3" width="22.42578125" customWidth="1"/>
    <col min="4" max="4" width="17.28515625" customWidth="1"/>
    <col min="5" max="5" width="20" customWidth="1"/>
    <col min="6" max="6" width="16.5703125" customWidth="1"/>
    <col min="7" max="7" width="22" customWidth="1"/>
    <col min="9" max="9" width="19.7109375" customWidth="1"/>
    <col min="10" max="10" width="19.28515625" customWidth="1"/>
    <col min="11" max="11" width="32.42578125" customWidth="1"/>
  </cols>
  <sheetData>
    <row r="1" spans="1:11" ht="12.75" x14ac:dyDescent="0.2">
      <c r="A1" s="1"/>
      <c r="D1" s="1"/>
    </row>
    <row r="2" spans="1:11" ht="12.75" x14ac:dyDescent="0.2">
      <c r="A2" s="4" t="s">
        <v>11</v>
      </c>
      <c r="B2" s="1" t="s">
        <v>12</v>
      </c>
      <c r="C2" s="1" t="s">
        <v>13</v>
      </c>
      <c r="D2" s="1"/>
      <c r="E2" s="1" t="s">
        <v>14</v>
      </c>
      <c r="F2" s="1" t="s">
        <v>15</v>
      </c>
      <c r="G2" s="1" t="s">
        <v>13</v>
      </c>
      <c r="I2" s="1" t="s">
        <v>16</v>
      </c>
      <c r="J2" s="1" t="s">
        <v>15</v>
      </c>
      <c r="K2" s="1" t="s">
        <v>17</v>
      </c>
    </row>
    <row r="3" spans="1:11" ht="12.75" x14ac:dyDescent="0.2">
      <c r="A3" s="1" t="s">
        <v>18</v>
      </c>
      <c r="B3" s="1">
        <v>1130</v>
      </c>
      <c r="C3" s="2">
        <f t="shared" ref="C3:C7" si="0">B3*B24</f>
        <v>42563043143297.375</v>
      </c>
      <c r="D3" s="1"/>
      <c r="E3" s="1" t="s">
        <v>19</v>
      </c>
      <c r="F3">
        <f t="shared" ref="F3:F5" si="1">H13</f>
        <v>40680</v>
      </c>
      <c r="G3" s="2">
        <f t="shared" ref="G3:G5" si="2">F3*D24</f>
        <v>4832784000000</v>
      </c>
      <c r="I3" t="s">
        <v>20</v>
      </c>
      <c r="J3">
        <f t="shared" ref="J3:J6" si="3">H16</f>
        <v>517200</v>
      </c>
      <c r="K3" s="2">
        <f t="shared" ref="K3:K6" si="4">J3*F24</f>
        <v>21323564150800</v>
      </c>
    </row>
    <row r="4" spans="1:11" ht="12.75" x14ac:dyDescent="0.2">
      <c r="A4" s="1" t="s">
        <v>21</v>
      </c>
      <c r="B4" s="1">
        <v>5900</v>
      </c>
      <c r="C4" s="2">
        <f t="shared" si="0"/>
        <v>38446226340333.445</v>
      </c>
      <c r="D4" s="1"/>
      <c r="E4" s="1" t="s">
        <v>22</v>
      </c>
      <c r="F4">
        <f t="shared" si="1"/>
        <v>216960</v>
      </c>
      <c r="G4" s="2">
        <f t="shared" si="2"/>
        <v>10848000000000</v>
      </c>
      <c r="I4" t="s">
        <v>23</v>
      </c>
      <c r="J4">
        <f t="shared" si="3"/>
        <v>310320</v>
      </c>
      <c r="K4" s="2">
        <f t="shared" si="4"/>
        <v>5729527739040</v>
      </c>
    </row>
    <row r="5" spans="1:11" ht="12.75" x14ac:dyDescent="0.2">
      <c r="A5" s="1" t="s">
        <v>24</v>
      </c>
      <c r="B5" s="1">
        <v>4743</v>
      </c>
      <c r="C5" s="2">
        <f t="shared" si="0"/>
        <v>4589463711340.2061</v>
      </c>
      <c r="E5" s="1" t="s">
        <v>25</v>
      </c>
      <c r="F5">
        <f t="shared" si="1"/>
        <v>216960</v>
      </c>
      <c r="G5" s="2">
        <f t="shared" si="2"/>
        <v>15187200000000</v>
      </c>
      <c r="I5" t="s">
        <v>26</v>
      </c>
      <c r="J5">
        <f t="shared" si="3"/>
        <v>212400</v>
      </c>
      <c r="K5" s="2">
        <f t="shared" si="4"/>
        <v>1103903971200</v>
      </c>
    </row>
    <row r="6" spans="1:11" ht="12.75" x14ac:dyDescent="0.2">
      <c r="A6" s="1" t="s">
        <v>27</v>
      </c>
      <c r="B6" s="1">
        <v>10945</v>
      </c>
      <c r="C6" s="2">
        <f t="shared" si="0"/>
        <v>524447916666.66675</v>
      </c>
      <c r="I6" t="s">
        <v>28</v>
      </c>
      <c r="J6">
        <f t="shared" si="3"/>
        <v>620640</v>
      </c>
      <c r="K6" s="2">
        <f t="shared" si="4"/>
        <v>387045378720</v>
      </c>
    </row>
    <row r="7" spans="1:11" ht="12.75" x14ac:dyDescent="0.2">
      <c r="A7" s="1" t="s">
        <v>29</v>
      </c>
      <c r="B7" s="1">
        <v>16647</v>
      </c>
      <c r="C7" s="2">
        <f t="shared" si="0"/>
        <v>4918788165474.5957</v>
      </c>
      <c r="I7" s="1"/>
    </row>
    <row r="8" spans="1:11" ht="12.75" x14ac:dyDescent="0.2">
      <c r="I8" s="1"/>
    </row>
    <row r="9" spans="1:11" ht="12.75" x14ac:dyDescent="0.2">
      <c r="B9" s="1" t="s">
        <v>1</v>
      </c>
      <c r="C9" s="2">
        <f>SUM(C3:C7)</f>
        <v>91041969277112.281</v>
      </c>
      <c r="F9" s="1" t="s">
        <v>2</v>
      </c>
      <c r="G9" s="2">
        <f>SUM(G3:G5)</f>
        <v>30867984000000</v>
      </c>
      <c r="I9" s="1"/>
      <c r="J9" s="1" t="s">
        <v>30</v>
      </c>
      <c r="K9" s="2">
        <f>SUM(K3:K6)</f>
        <v>28544041239760</v>
      </c>
    </row>
    <row r="10" spans="1:11" ht="12.75" x14ac:dyDescent="0.2">
      <c r="I10" s="1"/>
    </row>
    <row r="11" spans="1:11" ht="12.75" x14ac:dyDescent="0.2">
      <c r="A11" s="4" t="s">
        <v>31</v>
      </c>
      <c r="I11" s="1"/>
      <c r="J11" s="1" t="s">
        <v>4</v>
      </c>
      <c r="K11" s="2">
        <f>SUM(K9,G9,C9)</f>
        <v>150453994516872.28</v>
      </c>
    </row>
    <row r="12" spans="1:11" ht="12.75" x14ac:dyDescent="0.2">
      <c r="B12" s="1" t="s">
        <v>32</v>
      </c>
      <c r="C12" s="1" t="s">
        <v>33</v>
      </c>
      <c r="D12" s="1" t="s">
        <v>34</v>
      </c>
      <c r="E12" s="1" t="s">
        <v>35</v>
      </c>
      <c r="H12" s="1" t="s">
        <v>36</v>
      </c>
      <c r="I12" s="5"/>
    </row>
    <row r="13" spans="1:11" ht="12.75" x14ac:dyDescent="0.2">
      <c r="A13" s="1" t="s">
        <v>19</v>
      </c>
      <c r="B13" s="1">
        <v>36</v>
      </c>
      <c r="C13" s="1">
        <v>0</v>
      </c>
      <c r="D13">
        <f t="shared" ref="D13:D19" si="5">B13*$B$3</f>
        <v>40680</v>
      </c>
      <c r="E13">
        <f t="shared" ref="E13:E19" si="6">C13*$B$4</f>
        <v>0</v>
      </c>
      <c r="F13" s="1"/>
      <c r="G13" s="1" t="s">
        <v>19</v>
      </c>
      <c r="H13">
        <f t="shared" ref="H13:H19" si="7">SUM(D13:E13)</f>
        <v>40680</v>
      </c>
    </row>
    <row r="14" spans="1:11" ht="12.75" x14ac:dyDescent="0.2">
      <c r="A14" s="1" t="s">
        <v>22</v>
      </c>
      <c r="B14" s="1">
        <v>192</v>
      </c>
      <c r="C14" s="1">
        <v>0</v>
      </c>
      <c r="D14">
        <f t="shared" si="5"/>
        <v>216960</v>
      </c>
      <c r="E14">
        <f t="shared" si="6"/>
        <v>0</v>
      </c>
      <c r="F14" s="1"/>
      <c r="G14" s="1" t="s">
        <v>22</v>
      </c>
      <c r="H14">
        <f t="shared" si="7"/>
        <v>216960</v>
      </c>
    </row>
    <row r="15" spans="1:11" ht="12.75" x14ac:dyDescent="0.2">
      <c r="A15" s="1" t="s">
        <v>25</v>
      </c>
      <c r="B15" s="1">
        <v>192</v>
      </c>
      <c r="C15" s="1">
        <v>0</v>
      </c>
      <c r="D15">
        <f t="shared" si="5"/>
        <v>216960</v>
      </c>
      <c r="E15">
        <f t="shared" si="6"/>
        <v>0</v>
      </c>
      <c r="F15" s="1"/>
      <c r="G15" s="1" t="s">
        <v>25</v>
      </c>
      <c r="H15">
        <f t="shared" si="7"/>
        <v>216960</v>
      </c>
    </row>
    <row r="16" spans="1:11" ht="12.75" x14ac:dyDescent="0.2">
      <c r="A16" s="1" t="s">
        <v>37</v>
      </c>
      <c r="B16" s="1">
        <v>40</v>
      </c>
      <c r="C16" s="1">
        <v>80</v>
      </c>
      <c r="D16">
        <f t="shared" si="5"/>
        <v>45200</v>
      </c>
      <c r="E16">
        <f t="shared" si="6"/>
        <v>472000</v>
      </c>
      <c r="F16" s="1"/>
      <c r="G16" s="1" t="s">
        <v>37</v>
      </c>
      <c r="H16">
        <f t="shared" si="7"/>
        <v>517200</v>
      </c>
    </row>
    <row r="17" spans="1:11" ht="12.75" x14ac:dyDescent="0.2">
      <c r="A17" s="5" t="s">
        <v>23</v>
      </c>
      <c r="B17" s="1">
        <v>24</v>
      </c>
      <c r="C17" s="1">
        <v>48</v>
      </c>
      <c r="D17">
        <f t="shared" si="5"/>
        <v>27120</v>
      </c>
      <c r="E17">
        <f t="shared" si="6"/>
        <v>283200</v>
      </c>
      <c r="F17" s="5"/>
      <c r="G17" s="5" t="s">
        <v>23</v>
      </c>
      <c r="H17">
        <f t="shared" si="7"/>
        <v>310320</v>
      </c>
    </row>
    <row r="18" spans="1:11" ht="12.75" x14ac:dyDescent="0.2">
      <c r="A18" s="5" t="s">
        <v>26</v>
      </c>
      <c r="B18" s="1">
        <v>0</v>
      </c>
      <c r="C18" s="1">
        <v>36</v>
      </c>
      <c r="D18">
        <f t="shared" si="5"/>
        <v>0</v>
      </c>
      <c r="E18">
        <f t="shared" si="6"/>
        <v>212400</v>
      </c>
      <c r="F18" s="5"/>
      <c r="G18" s="5" t="s">
        <v>26</v>
      </c>
      <c r="H18">
        <f t="shared" si="7"/>
        <v>212400</v>
      </c>
      <c r="I18" s="1"/>
    </row>
    <row r="19" spans="1:11" ht="12.75" x14ac:dyDescent="0.2">
      <c r="A19" s="5" t="s">
        <v>28</v>
      </c>
      <c r="B19" s="1">
        <v>48</v>
      </c>
      <c r="C19" s="1">
        <v>96</v>
      </c>
      <c r="D19">
        <f t="shared" si="5"/>
        <v>54240</v>
      </c>
      <c r="E19">
        <f t="shared" si="6"/>
        <v>566400</v>
      </c>
      <c r="F19" s="5"/>
      <c r="G19" s="5" t="s">
        <v>28</v>
      </c>
      <c r="H19">
        <f t="shared" si="7"/>
        <v>620640</v>
      </c>
      <c r="I19" s="1"/>
      <c r="J19" s="1"/>
    </row>
    <row r="21" spans="1:11" ht="12.75" x14ac:dyDescent="0.2">
      <c r="K21" s="1"/>
    </row>
    <row r="22" spans="1:11" ht="12.75" x14ac:dyDescent="0.2">
      <c r="A22" s="4" t="s">
        <v>38</v>
      </c>
      <c r="J22" s="4" t="s">
        <v>39</v>
      </c>
      <c r="K22" s="6">
        <f>SUM(C9,G9,K9,B34,E32)</f>
        <v>423626218516872.25</v>
      </c>
    </row>
    <row r="23" spans="1:11" ht="15" x14ac:dyDescent="0.25">
      <c r="A23" t="s">
        <v>40</v>
      </c>
      <c r="C23" t="s">
        <v>41</v>
      </c>
      <c r="E23" t="s">
        <v>42</v>
      </c>
      <c r="J23" s="1" t="s">
        <v>43</v>
      </c>
      <c r="K23" s="7">
        <v>4.0687700000000002E+21</v>
      </c>
    </row>
    <row r="24" spans="1:11" ht="12.75" x14ac:dyDescent="0.2">
      <c r="A24" t="s">
        <v>44</v>
      </c>
      <c r="B24" s="2">
        <v>37666409861.325111</v>
      </c>
      <c r="C24" t="s">
        <v>45</v>
      </c>
      <c r="D24" s="2">
        <v>118800000</v>
      </c>
      <c r="E24" t="s">
        <v>20</v>
      </c>
      <c r="F24" s="2">
        <v>41228855.666666664</v>
      </c>
      <c r="J24" s="1" t="s">
        <v>46</v>
      </c>
      <c r="K24" s="8">
        <f>K22/K23</f>
        <v>1.0411653116712722E-7</v>
      </c>
    </row>
    <row r="25" spans="1:11" ht="12.75" x14ac:dyDescent="0.2">
      <c r="A25" t="s">
        <v>47</v>
      </c>
      <c r="B25" s="2">
        <v>6516309549.2090588</v>
      </c>
      <c r="C25" t="s">
        <v>48</v>
      </c>
      <c r="D25" s="2">
        <v>50000000</v>
      </c>
      <c r="E25" t="s">
        <v>23</v>
      </c>
      <c r="F25" s="2">
        <v>18463288.666666668</v>
      </c>
    </row>
    <row r="26" spans="1:11" ht="12.75" x14ac:dyDescent="0.2">
      <c r="A26" t="s">
        <v>49</v>
      </c>
      <c r="B26" s="2">
        <v>967628865.97938132</v>
      </c>
      <c r="C26" t="s">
        <v>25</v>
      </c>
      <c r="D26" s="2">
        <v>70000000</v>
      </c>
      <c r="E26" t="s">
        <v>26</v>
      </c>
      <c r="F26" s="2">
        <v>5197288</v>
      </c>
    </row>
    <row r="27" spans="1:11" ht="12.75" x14ac:dyDescent="0.2">
      <c r="A27" t="s">
        <v>50</v>
      </c>
      <c r="B27" s="2">
        <v>47916666.666666672</v>
      </c>
      <c r="E27" t="s">
        <v>28</v>
      </c>
      <c r="F27" s="2">
        <v>623623</v>
      </c>
    </row>
    <row r="28" spans="1:11" ht="12.75" x14ac:dyDescent="0.2">
      <c r="A28" t="s">
        <v>51</v>
      </c>
      <c r="B28" s="2">
        <v>295475951.55130631</v>
      </c>
    </row>
    <row r="31" spans="1:11" ht="12.75" x14ac:dyDescent="0.2">
      <c r="A31" s="4" t="s">
        <v>52</v>
      </c>
      <c r="D31" s="4" t="s">
        <v>53</v>
      </c>
    </row>
    <row r="32" spans="1:11" ht="12.75" x14ac:dyDescent="0.2">
      <c r="A32" s="1" t="s">
        <v>54</v>
      </c>
      <c r="B32" s="9">
        <v>224640000</v>
      </c>
      <c r="D32" s="1" t="s">
        <v>55</v>
      </c>
      <c r="E32" s="10">
        <v>269241024000000</v>
      </c>
    </row>
    <row r="33" spans="1:2" ht="12.75" x14ac:dyDescent="0.2">
      <c r="A33" s="1" t="s">
        <v>56</v>
      </c>
      <c r="B33" s="1">
        <v>17500</v>
      </c>
    </row>
    <row r="34" spans="1:2" ht="12.75" x14ac:dyDescent="0.2">
      <c r="A34" s="1" t="s">
        <v>57</v>
      </c>
      <c r="B34" s="11">
        <f>B32*B33</f>
        <v>3931200000000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G16" sqref="G16"/>
    </sheetView>
  </sheetViews>
  <sheetFormatPr defaultColWidth="14.42578125" defaultRowHeight="15.75" customHeight="1" x14ac:dyDescent="0.2"/>
  <cols>
    <col min="2" max="2" width="25.5703125" customWidth="1"/>
    <col min="3" max="3" width="21.7109375" customWidth="1"/>
  </cols>
  <sheetData>
    <row r="1" spans="2:3" ht="12.75" x14ac:dyDescent="0.2">
      <c r="B1" s="1"/>
      <c r="C1" s="1"/>
    </row>
    <row r="2" spans="2:3" ht="12.75" x14ac:dyDescent="0.2">
      <c r="B2" s="9"/>
      <c r="C2" s="9"/>
    </row>
    <row r="3" spans="2:3" ht="12.75" x14ac:dyDescent="0.2">
      <c r="B3" s="12" t="s">
        <v>0</v>
      </c>
      <c r="C3" s="16"/>
    </row>
    <row r="4" spans="2:3" ht="12.75" x14ac:dyDescent="0.2">
      <c r="B4" s="12" t="s">
        <v>1</v>
      </c>
      <c r="C4" s="13">
        <v>91041969277112.281</v>
      </c>
    </row>
    <row r="5" spans="2:3" ht="12.75" x14ac:dyDescent="0.2">
      <c r="B5" s="12" t="s">
        <v>2</v>
      </c>
      <c r="C5" s="13">
        <v>30867984000000</v>
      </c>
    </row>
    <row r="6" spans="2:3" ht="13.5" thickBot="1" x14ac:dyDescent="0.25">
      <c r="B6" s="17" t="s">
        <v>3</v>
      </c>
      <c r="C6" s="18">
        <v>28544041239760</v>
      </c>
    </row>
    <row r="7" spans="2:3" ht="12.75" x14ac:dyDescent="0.2">
      <c r="B7" s="12" t="s">
        <v>4</v>
      </c>
      <c r="C7" s="13">
        <v>150453994516872.28</v>
      </c>
    </row>
    <row r="8" spans="2:3" ht="12.75" x14ac:dyDescent="0.2">
      <c r="B8" s="16"/>
      <c r="C8" s="13"/>
    </row>
    <row r="9" spans="2:3" ht="12.75" x14ac:dyDescent="0.2">
      <c r="B9" s="12" t="s">
        <v>5</v>
      </c>
      <c r="C9" s="13"/>
    </row>
    <row r="10" spans="2:3" ht="12.75" x14ac:dyDescent="0.2">
      <c r="B10" s="12" t="s">
        <v>6</v>
      </c>
      <c r="C10" s="13">
        <v>3931200000000</v>
      </c>
    </row>
    <row r="11" spans="2:3" ht="13.5" thickBot="1" x14ac:dyDescent="0.25">
      <c r="B11" s="17" t="s">
        <v>7</v>
      </c>
      <c r="C11" s="19">
        <v>269241024000000</v>
      </c>
    </row>
    <row r="12" spans="2:3" ht="12.75" x14ac:dyDescent="0.2">
      <c r="B12" s="12" t="s">
        <v>8</v>
      </c>
      <c r="C12" s="13">
        <f>SUM(C10,C11)</f>
        <v>273172224000000</v>
      </c>
    </row>
    <row r="13" spans="2:3" ht="12.75" x14ac:dyDescent="0.2">
      <c r="B13" s="12"/>
      <c r="C13" s="13"/>
    </row>
    <row r="14" spans="2:3" ht="12.75" x14ac:dyDescent="0.2">
      <c r="B14" s="14" t="s">
        <v>9</v>
      </c>
      <c r="C14" s="15">
        <f>SUM(C7,C12)</f>
        <v>423626218516872.25</v>
      </c>
    </row>
    <row r="17" spans="2:2" ht="45" x14ac:dyDescent="0.6">
      <c r="B17" s="3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total total total total t</vt:lpstr>
      <vt:lpstr>Summary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Haberling</cp:lastModifiedBy>
  <dcterms:modified xsi:type="dcterms:W3CDTF">2018-03-11T22:26:14Z</dcterms:modified>
</cp:coreProperties>
</file>